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ferr\Desktop\"/>
    </mc:Choice>
  </mc:AlternateContent>
  <xr:revisionPtr revIDLastSave="0" documentId="13_ncr:1_{F1D5C496-64E2-4F94-9D2D-B3C48CB932E7}" xr6:coauthVersionLast="47" xr6:coauthVersionMax="47" xr10:uidLastSave="{00000000-0000-0000-0000-000000000000}"/>
  <bookViews>
    <workbookView xWindow="28680" yWindow="-45" windowWidth="29040" windowHeight="15840" xr2:uid="{00000000-000D-0000-FFFF-FFFF00000000}"/>
  </bookViews>
  <sheets>
    <sheet name="ExpGrid" sheetId="1" r:id="rId1"/>
    <sheet name="TXT" sheetId="3" r:id="rId2"/>
    <sheet name="Hoja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L5" i="1"/>
  <c r="L6" i="1"/>
  <c r="L7" i="1"/>
  <c r="L8" i="1"/>
  <c r="L9" i="1"/>
  <c r="L10" i="1"/>
  <c r="L11" i="1"/>
  <c r="L3" i="1"/>
  <c r="L4" i="1"/>
  <c r="C3" i="3"/>
  <c r="D3" i="3"/>
  <c r="R3" i="3"/>
  <c r="S3" i="3"/>
  <c r="T3" i="3"/>
  <c r="U3" i="3"/>
  <c r="V3" i="3"/>
  <c r="AE3" i="3"/>
  <c r="AF3" i="3"/>
  <c r="AG3" i="3"/>
  <c r="AI3" i="3"/>
  <c r="C4" i="3"/>
  <c r="D4" i="3"/>
  <c r="R4" i="3"/>
  <c r="S4" i="3"/>
  <c r="T4" i="3"/>
  <c r="U4" i="3"/>
  <c r="V4" i="3"/>
  <c r="AE4" i="3"/>
  <c r="AF4" i="3"/>
  <c r="AG4" i="3"/>
  <c r="AI4" i="3"/>
  <c r="T2" i="3"/>
  <c r="AG2" i="3"/>
  <c r="AF2" i="3"/>
  <c r="S2" i="3"/>
  <c r="R2" i="3"/>
  <c r="J2" i="1"/>
  <c r="L2" i="1" s="1"/>
  <c r="AI2" i="3" s="1"/>
  <c r="AE2" i="3"/>
  <c r="V2" i="3"/>
  <c r="U2" i="3"/>
  <c r="C2" i="3"/>
  <c r="D2" i="3"/>
</calcChain>
</file>

<file path=xl/sharedStrings.xml><?xml version="1.0" encoding="utf-8"?>
<sst xmlns="http://schemas.openxmlformats.org/spreadsheetml/2006/main" count="92" uniqueCount="71">
  <si>
    <t>BODY MILK TRUCCO SSS</t>
  </si>
  <si>
    <t>2HACBSTDRCX58</t>
  </si>
  <si>
    <t>ARTICULO</t>
  </si>
  <si>
    <t>indice.Pvp</t>
  </si>
  <si>
    <t>P.NETO</t>
  </si>
  <si>
    <t>TARIFA</t>
  </si>
  <si>
    <t>PVP</t>
  </si>
  <si>
    <t>UD</t>
  </si>
  <si>
    <t>2002I3CO244BX</t>
  </si>
  <si>
    <t>PCOMPRA</t>
  </si>
  <si>
    <t>CABLE COAXIAL RG-58</t>
  </si>
  <si>
    <t>COCA COLA LIGHT SIN CAFEINA BOTE 33cl.</t>
  </si>
  <si>
    <t>COD.ART.</t>
  </si>
  <si>
    <t>H3</t>
  </si>
  <si>
    <t>Dto % (man.)</t>
  </si>
  <si>
    <t>MT</t>
  </si>
  <si>
    <t>2E1ZZZXX-----1</t>
  </si>
  <si>
    <t>TU STOCK</t>
  </si>
  <si>
    <t>*</t>
  </si>
  <si>
    <t>M/A</t>
  </si>
  <si>
    <t>CLASE</t>
  </si>
  <si>
    <t>COD.
ARTICULO</t>
  </si>
  <si>
    <t>COD.
PROVEEDOR</t>
  </si>
  <si>
    <t>COD.ART.
PROVEEDOR</t>
  </si>
  <si>
    <t>PROVEEDOR
HABITUAL</t>
  </si>
  <si>
    <t>REFERENCIA
FABRICANTE</t>
  </si>
  <si>
    <t>COD.BARRAS</t>
  </si>
  <si>
    <t>TIPO
C.BARRAS</t>
  </si>
  <si>
    <t>DESCRIPCION</t>
  </si>
  <si>
    <t>DESC.AMPLIADA</t>
  </si>
  <si>
    <t>DESCRIPCION PROVEEDOR</t>
  </si>
  <si>
    <t>IVA</t>
  </si>
  <si>
    <t>B/S</t>
  </si>
  <si>
    <t>(*2) TU
LOTE COMPRA</t>
  </si>
  <si>
    <t>(*2) UNIDS.
LOTE COMPRA</t>
  </si>
  <si>
    <t>TU.STOCK</t>
  </si>
  <si>
    <t>TU.PC</t>
  </si>
  <si>
    <t>MONEDA
COMPRA</t>
  </si>
  <si>
    <t>DTO1</t>
  </si>
  <si>
    <t>DTO2</t>
  </si>
  <si>
    <t>DTO3</t>
  </si>
  <si>
    <t>DTO4</t>
  </si>
  <si>
    <t>DTO5</t>
  </si>
  <si>
    <t>REC</t>
  </si>
  <si>
    <t>PORTES</t>
  </si>
  <si>
    <t>BNF.FF</t>
  </si>
  <si>
    <t>TU.VTA</t>
  </si>
  <si>
    <t>MONEDA VTA</t>
  </si>
  <si>
    <t>BNF %</t>
  </si>
  <si>
    <t>PVPII</t>
  </si>
  <si>
    <t xml:space="preserve">(*1) TU.
LOTE VENTA </t>
  </si>
  <si>
    <t>(*1) UNIDS.
LOTE VTA.</t>
  </si>
  <si>
    <t>TU1-1</t>
  </si>
  <si>
    <t xml:space="preserve">TU1-2 </t>
  </si>
  <si>
    <t>FACTOR</t>
  </si>
  <si>
    <t>TU2-1</t>
  </si>
  <si>
    <t>TU2-2</t>
  </si>
  <si>
    <t>FACTOR2</t>
  </si>
  <si>
    <t>TU3-1</t>
  </si>
  <si>
    <t>TU3-2</t>
  </si>
  <si>
    <t>FACTOR3</t>
  </si>
  <si>
    <t>TU4-1</t>
  </si>
  <si>
    <t>TU4-2</t>
  </si>
  <si>
    <t>FACTOR4</t>
  </si>
  <si>
    <t>TIPO</t>
  </si>
  <si>
    <t>TIPO2</t>
  </si>
  <si>
    <t>FIN</t>
  </si>
  <si>
    <t>EUR</t>
  </si>
  <si>
    <t>A</t>
  </si>
  <si>
    <t>MON.COSTE</t>
  </si>
  <si>
    <t>MON.VTA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</si>
</sst>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#0"/>
    <numFmt numFmtId="165" formatCode="0.000"/>
    <numFmt numFmtId="166" formatCode="0.0000"/>
    <numFmt numFmtId="167" formatCode="_-[$$-409]* #,##0.00_ ;_-[$$-409]* \-#,##0.00\ ;_-[$$-409]* &quot;-&quot;??_ ;_-@_ "/>
  </numFmts>
  <fonts count="7" x14ac:knownFonts="1">
    <font>
      <sz val="8"/>
      <color rgb="FF000000"/>
      <name val="Tahoma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MS Sans Serif"/>
    </font>
    <font>
      <sz val="8"/>
      <color rgb="FFF0F0F0"/>
      <name val="MS Sans Serif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rgb="FFF0F0F0"/>
        <bgColor indexed="8"/>
      </patternFill>
    </fill>
    <fill>
      <patternFill patternType="solid">
        <fgColor rgb="FFF5DEB4"/>
        <bgColor indexed="8"/>
      </patternFill>
    </fill>
    <fill>
      <patternFill patternType="solid">
        <fgColor rgb="FFA0A0A0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C000"/>
        <bgColor indexed="8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</borders>
  <cellStyleXfs count="3">
    <xf numFmtId="0" fontId="0" fillId="2" borderId="0" applyNumberFormat="0" applyFont="0" applyFill="0" applyBorder="0" applyAlignment="0" applyProtection="0">
      <alignment horizontal="left" vertical="top" wrapText="1"/>
    </xf>
    <xf numFmtId="9" fontId="2" fillId="0" borderId="0" applyFont="0" applyFill="0" applyBorder="0" applyAlignment="0" applyProtection="0"/>
    <xf numFmtId="167" fontId="1" fillId="0" borderId="0"/>
  </cellStyleXfs>
  <cellXfs count="32"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3" borderId="1" xfId="0" applyNumberFormat="1" applyFont="1" applyFill="1" applyBorder="1" applyAlignment="1" applyProtection="1">
      <alignment horizontal="left" vertical="top" wrapText="1"/>
    </xf>
    <xf numFmtId="0" fontId="3" fillId="4" borderId="1" xfId="0" applyNumberFormat="1" applyFont="1" applyFill="1" applyBorder="1" applyAlignment="1" applyProtection="1">
      <alignment horizontal="left" vertical="top" wrapText="1"/>
    </xf>
    <xf numFmtId="0" fontId="3" fillId="4" borderId="2" xfId="0" applyNumberFormat="1" applyFont="1" applyFill="1" applyBorder="1" applyAlignment="1" applyProtection="1">
      <alignment horizontal="left" vertical="top" wrapText="1"/>
    </xf>
    <xf numFmtId="0" fontId="4" fillId="5" borderId="3" xfId="0" applyNumberFormat="1" applyFont="1" applyFill="1" applyBorder="1" applyAlignment="1" applyProtection="1">
      <alignment horizontal="left" vertical="top" wrapText="1"/>
    </xf>
    <xf numFmtId="0" fontId="3" fillId="2" borderId="2" xfId="0" applyNumberFormat="1" applyFont="1" applyFill="1" applyBorder="1" applyAlignment="1" applyProtection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165" fontId="3" fillId="2" borderId="0" xfId="0" applyNumberFormat="1" applyFont="1" applyFill="1" applyBorder="1" applyAlignment="1" applyProtection="1">
      <alignment horizontal="left" vertical="top" wrapText="1"/>
    </xf>
    <xf numFmtId="166" fontId="3" fillId="2" borderId="0" xfId="0" applyNumberFormat="1" applyFont="1" applyFill="1" applyBorder="1" applyAlignment="1" applyProtection="1">
      <alignment horizontal="left" vertical="top" wrapText="1"/>
    </xf>
    <xf numFmtId="166" fontId="3" fillId="6" borderId="1" xfId="0" applyNumberFormat="1" applyFont="1" applyFill="1" applyBorder="1" applyAlignment="1" applyProtection="1">
      <alignment horizontal="left" vertical="top" wrapText="1"/>
    </xf>
    <xf numFmtId="0" fontId="3" fillId="6" borderId="1" xfId="0" applyNumberFormat="1" applyFont="1" applyFill="1" applyBorder="1" applyAlignment="1" applyProtection="1">
      <alignment horizontal="left" vertical="top" wrapText="1"/>
    </xf>
    <xf numFmtId="165" fontId="3" fillId="7" borderId="1" xfId="0" applyNumberFormat="1" applyFont="1" applyFill="1" applyBorder="1" applyAlignment="1" applyProtection="1">
      <alignment horizontal="left" vertical="top" wrapText="1"/>
    </xf>
    <xf numFmtId="165" fontId="3" fillId="7" borderId="1" xfId="0" applyNumberFormat="1" applyFont="1" applyFill="1" applyBorder="1" applyAlignment="1" applyProtection="1">
      <alignment horizontal="right" vertical="top" wrapText="1"/>
    </xf>
    <xf numFmtId="167" fontId="5" fillId="8" borderId="0" xfId="2" applyFont="1" applyFill="1" applyBorder="1"/>
    <xf numFmtId="167" fontId="5" fillId="0" borderId="0" xfId="2" applyFont="1" applyBorder="1"/>
    <xf numFmtId="49" fontId="5" fillId="0" borderId="0" xfId="2" applyNumberFormat="1" applyFont="1" applyBorder="1"/>
    <xf numFmtId="49" fontId="5" fillId="0" borderId="0" xfId="2" applyNumberFormat="1" applyFont="1" applyBorder="1" applyAlignment="1">
      <alignment wrapText="1"/>
    </xf>
    <xf numFmtId="167" fontId="5" fillId="0" borderId="0" xfId="2" applyFont="1" applyBorder="1" applyAlignment="1">
      <alignment wrapText="1"/>
    </xf>
    <xf numFmtId="166" fontId="5" fillId="0" borderId="0" xfId="2" applyNumberFormat="1" applyFont="1" applyBorder="1"/>
    <xf numFmtId="166" fontId="5" fillId="0" borderId="0" xfId="2" applyNumberFormat="1" applyFont="1" applyBorder="1" applyAlignment="1">
      <alignment wrapText="1"/>
    </xf>
    <xf numFmtId="167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8" borderId="0" xfId="2" applyNumberFormat="1" applyFont="1" applyFill="1" applyBorder="1"/>
    <xf numFmtId="0" fontId="5" fillId="0" borderId="0" xfId="2" applyNumberFormat="1" applyFont="1" applyBorder="1"/>
    <xf numFmtId="0" fontId="5" fillId="0" borderId="0" xfId="2" applyNumberFormat="1" applyFont="1" applyBorder="1" applyAlignment="1">
      <alignment wrapText="1"/>
    </xf>
    <xf numFmtId="0" fontId="6" fillId="0" borderId="0" xfId="0" applyNumberFormat="1" applyFont="1" applyFill="1" applyBorder="1" applyAlignment="1"/>
    <xf numFmtId="2" fontId="3" fillId="6" borderId="1" xfId="1" applyNumberFormat="1" applyFont="1" applyFill="1" applyBorder="1" applyAlignment="1" applyProtection="1">
      <alignment horizontal="right" vertical="top" wrapText="1"/>
    </xf>
    <xf numFmtId="165" fontId="5" fillId="0" borderId="0" xfId="2" applyNumberFormat="1" applyFont="1" applyBorder="1"/>
    <xf numFmtId="165" fontId="3" fillId="0" borderId="0" xfId="0" applyNumberFormat="1" applyFont="1" applyFill="1" applyBorder="1" applyAlignment="1" applyProtection="1">
      <alignment horizontal="left" vertical="top" wrapText="1"/>
    </xf>
    <xf numFmtId="164" fontId="3" fillId="6" borderId="1" xfId="0" applyNumberFormat="1" applyFont="1" applyFill="1" applyBorder="1" applyAlignment="1" applyProtection="1">
      <alignment horizontal="right" vertical="top" wrapText="1"/>
    </xf>
  </cellXfs>
  <cellStyles count="3">
    <cellStyle name="Normal" xfId="0" builtinId="0"/>
    <cellStyle name="Normal 2" xfId="2" xr:uid="{FAA61E3C-B690-4201-BD85-B4121070FCF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11"/>
  <sheetViews>
    <sheetView tabSelected="1" showOutlineSymbols="0" workbookViewId="0">
      <selection activeCell="D8" sqref="D8"/>
    </sheetView>
  </sheetViews>
  <sheetFormatPr baseColWidth="10" defaultColWidth="14.1640625" defaultRowHeight="15" customHeight="1" x14ac:dyDescent="0.15"/>
  <cols>
    <col min="1" max="1" width="23"/>
    <col min="2" max="2" width="48.6640625"/>
    <col min="3" max="3" width="10.6640625"/>
    <col min="9" max="9" width="10.6640625" style="8"/>
    <col min="10" max="10" width="9.5" style="7"/>
    <col min="11" max="11" width="12.1640625" bestFit="1" customWidth="1"/>
    <col min="12" max="12" width="8" style="7"/>
    <col min="13" max="13" width="0.33203125"/>
  </cols>
  <sheetData>
    <row r="1" spans="1:13" ht="14.25" customHeight="1" x14ac:dyDescent="0.15">
      <c r="A1" s="1" t="s">
        <v>12</v>
      </c>
      <c r="B1" s="1" t="s">
        <v>2</v>
      </c>
      <c r="C1" s="10" t="s">
        <v>9</v>
      </c>
      <c r="D1" s="4" t="s">
        <v>70</v>
      </c>
      <c r="E1" s="4" t="s">
        <v>69</v>
      </c>
      <c r="F1" s="1" t="s">
        <v>17</v>
      </c>
      <c r="G1" s="1" t="s">
        <v>46</v>
      </c>
      <c r="H1" s="1" t="s">
        <v>5</v>
      </c>
      <c r="I1" s="9" t="s">
        <v>14</v>
      </c>
      <c r="J1" s="11" t="s">
        <v>4</v>
      </c>
      <c r="K1" s="10" t="s">
        <v>3</v>
      </c>
      <c r="L1" s="11" t="s">
        <v>6</v>
      </c>
      <c r="M1" s="4"/>
    </row>
    <row r="2" spans="1:13" ht="14.25" customHeight="1" x14ac:dyDescent="0.15">
      <c r="A2" s="2" t="s">
        <v>8</v>
      </c>
      <c r="B2" s="2" t="s">
        <v>11</v>
      </c>
      <c r="C2" s="31">
        <v>100</v>
      </c>
      <c r="D2" s="2" t="s">
        <v>67</v>
      </c>
      <c r="E2" s="2" t="s">
        <v>67</v>
      </c>
      <c r="F2" s="2" t="s">
        <v>7</v>
      </c>
      <c r="G2" s="2" t="s">
        <v>7</v>
      </c>
      <c r="H2" s="2" t="s">
        <v>13</v>
      </c>
      <c r="I2" s="28">
        <v>20</v>
      </c>
      <c r="J2" s="12">
        <f>C2-((C2*I2)/100)</f>
        <v>80</v>
      </c>
      <c r="K2" s="10">
        <v>1.4</v>
      </c>
      <c r="L2" s="12">
        <f>IF(K2&lt;&gt;0, K2*J2,C2)</f>
        <v>112</v>
      </c>
      <c r="M2" s="5"/>
    </row>
    <row r="3" spans="1:13" ht="14.25" customHeight="1" x14ac:dyDescent="0.15">
      <c r="A3" s="6" t="s">
        <v>1</v>
      </c>
      <c r="B3" s="6" t="s">
        <v>10</v>
      </c>
      <c r="C3" s="31">
        <v>555</v>
      </c>
      <c r="D3" s="6" t="s">
        <v>67</v>
      </c>
      <c r="E3" s="6" t="s">
        <v>67</v>
      </c>
      <c r="F3" s="6" t="s">
        <v>15</v>
      </c>
      <c r="G3" s="6" t="s">
        <v>15</v>
      </c>
      <c r="H3" s="6" t="s">
        <v>13</v>
      </c>
      <c r="I3" s="28">
        <v>20</v>
      </c>
      <c r="J3" s="12">
        <f t="shared" ref="J3:J11" si="0">C3-((C3*I3)/100)</f>
        <v>444</v>
      </c>
      <c r="K3" s="10">
        <v>1.4</v>
      </c>
      <c r="L3" s="12">
        <f>IF(K3&lt;&gt;0, K3*J3,C3)</f>
        <v>621.59999999999991</v>
      </c>
      <c r="M3" s="3"/>
    </row>
    <row r="4" spans="1:13" ht="14.25" customHeight="1" x14ac:dyDescent="0.15">
      <c r="A4" s="2" t="s">
        <v>16</v>
      </c>
      <c r="B4" s="2" t="s">
        <v>0</v>
      </c>
      <c r="C4" s="31">
        <v>666</v>
      </c>
      <c r="D4" s="2" t="s">
        <v>67</v>
      </c>
      <c r="E4" s="2" t="s">
        <v>67</v>
      </c>
      <c r="F4" s="2" t="s">
        <v>7</v>
      </c>
      <c r="G4" s="2" t="s">
        <v>7</v>
      </c>
      <c r="H4" s="2" t="s">
        <v>13</v>
      </c>
      <c r="I4" s="28">
        <v>20</v>
      </c>
      <c r="J4" s="12">
        <f t="shared" si="0"/>
        <v>532.79999999999995</v>
      </c>
      <c r="K4" s="10">
        <v>1.4</v>
      </c>
      <c r="L4" s="12">
        <f>IF(K4&lt;&gt;0, K4*J4,C4)</f>
        <v>745.91999999999985</v>
      </c>
      <c r="M4" s="5"/>
    </row>
    <row r="5" spans="1:13" ht="15" customHeight="1" x14ac:dyDescent="0.15">
      <c r="I5" s="28">
        <v>20</v>
      </c>
      <c r="J5" s="12">
        <f t="shared" si="0"/>
        <v>0</v>
      </c>
      <c r="K5" s="10">
        <v>1.4</v>
      </c>
      <c r="L5" s="12">
        <f t="shared" ref="L5:L11" si="1">IF(K5&lt;&gt;0, K5*J5,C5)</f>
        <v>0</v>
      </c>
    </row>
    <row r="6" spans="1:13" ht="15" customHeight="1" x14ac:dyDescent="0.15">
      <c r="I6" s="28">
        <v>20</v>
      </c>
      <c r="J6" s="12">
        <f t="shared" si="0"/>
        <v>0</v>
      </c>
      <c r="K6" s="10">
        <v>1.4</v>
      </c>
      <c r="L6" s="12">
        <f t="shared" si="1"/>
        <v>0</v>
      </c>
    </row>
    <row r="7" spans="1:13" ht="15" customHeight="1" x14ac:dyDescent="0.15">
      <c r="I7" s="28">
        <v>20</v>
      </c>
      <c r="J7" s="12">
        <f t="shared" si="0"/>
        <v>0</v>
      </c>
      <c r="K7" s="10">
        <v>1.4</v>
      </c>
      <c r="L7" s="12">
        <f t="shared" si="1"/>
        <v>0</v>
      </c>
    </row>
    <row r="8" spans="1:13" ht="15" customHeight="1" x14ac:dyDescent="0.15">
      <c r="I8" s="28">
        <v>20</v>
      </c>
      <c r="J8" s="12">
        <f t="shared" si="0"/>
        <v>0</v>
      </c>
      <c r="K8" s="10">
        <v>1.4</v>
      </c>
      <c r="L8" s="12">
        <f t="shared" si="1"/>
        <v>0</v>
      </c>
    </row>
    <row r="9" spans="1:13" ht="15" customHeight="1" x14ac:dyDescent="0.15">
      <c r="I9" s="28">
        <v>20</v>
      </c>
      <c r="J9" s="12">
        <f t="shared" si="0"/>
        <v>0</v>
      </c>
      <c r="K9" s="10">
        <v>1.4</v>
      </c>
      <c r="L9" s="12">
        <f t="shared" si="1"/>
        <v>0</v>
      </c>
    </row>
    <row r="10" spans="1:13" ht="15" customHeight="1" x14ac:dyDescent="0.15">
      <c r="I10" s="28">
        <v>20</v>
      </c>
      <c r="J10" s="12">
        <f t="shared" si="0"/>
        <v>0</v>
      </c>
      <c r="K10" s="10">
        <v>1.4</v>
      </c>
      <c r="L10" s="12">
        <f t="shared" si="1"/>
        <v>0</v>
      </c>
    </row>
    <row r="11" spans="1:13" ht="15" customHeight="1" x14ac:dyDescent="0.15">
      <c r="I11" s="28">
        <v>20</v>
      </c>
      <c r="J11" s="12">
        <f t="shared" si="0"/>
        <v>0</v>
      </c>
      <c r="K11" s="10">
        <v>1.4</v>
      </c>
      <c r="L11" s="12">
        <f t="shared" si="1"/>
        <v>0</v>
      </c>
    </row>
  </sheetData>
  <pageMargins left="0" right="0" top="0" bottom="0" header="0" footer="0"/>
  <pageSetup paperSize="0" firstPageNumber="0" fitToWidth="0" fitToHeight="0" orientation="landscape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51CEB-1419-4E80-81DF-91B831E206B6}">
  <dimension ref="A1:BA4"/>
  <sheetViews>
    <sheetView zoomScale="95" zoomScaleNormal="95" workbookViewId="0">
      <selection activeCell="A2" sqref="A2:BA4"/>
    </sheetView>
  </sheetViews>
  <sheetFormatPr baseColWidth="10" defaultRowHeight="10.5" x14ac:dyDescent="0.15"/>
  <cols>
    <col min="1" max="1" width="3.33203125" style="22" bestFit="1" customWidth="1"/>
    <col min="2" max="3" width="12" style="22"/>
    <col min="4" max="4" width="17.1640625" style="22" customWidth="1"/>
    <col min="5" max="34" width="12" style="22"/>
    <col min="35" max="35" width="12" style="30"/>
    <col min="36" max="16384" width="12" style="22"/>
  </cols>
  <sheetData>
    <row r="1" spans="1:53" s="20" customFormat="1" ht="38.25" x14ac:dyDescent="0.2">
      <c r="A1" s="13" t="s">
        <v>18</v>
      </c>
      <c r="B1" s="14" t="s">
        <v>19</v>
      </c>
      <c r="C1" s="15" t="s">
        <v>20</v>
      </c>
      <c r="D1" s="16" t="s">
        <v>21</v>
      </c>
      <c r="E1" s="16" t="s">
        <v>22</v>
      </c>
      <c r="F1" s="16" t="s">
        <v>23</v>
      </c>
      <c r="G1" s="16" t="s">
        <v>24</v>
      </c>
      <c r="H1" s="16" t="s">
        <v>25</v>
      </c>
      <c r="I1" s="15" t="s">
        <v>26</v>
      </c>
      <c r="J1" s="16" t="s">
        <v>27</v>
      </c>
      <c r="K1" s="14" t="s">
        <v>28</v>
      </c>
      <c r="L1" s="14" t="s">
        <v>29</v>
      </c>
      <c r="M1" s="14" t="s">
        <v>30</v>
      </c>
      <c r="N1" s="14" t="s">
        <v>31</v>
      </c>
      <c r="O1" s="14" t="s">
        <v>32</v>
      </c>
      <c r="P1" s="17" t="s">
        <v>33</v>
      </c>
      <c r="Q1" s="17" t="s">
        <v>34</v>
      </c>
      <c r="R1" s="17" t="s">
        <v>35</v>
      </c>
      <c r="S1" s="14" t="s">
        <v>36</v>
      </c>
      <c r="T1" s="17" t="s">
        <v>37</v>
      </c>
      <c r="U1" s="14" t="s">
        <v>9</v>
      </c>
      <c r="V1" s="14" t="s">
        <v>38</v>
      </c>
      <c r="W1" s="14" t="s">
        <v>39</v>
      </c>
      <c r="X1" s="14" t="s">
        <v>40</v>
      </c>
      <c r="Y1" s="14" t="s">
        <v>41</v>
      </c>
      <c r="Z1" s="14" t="s">
        <v>42</v>
      </c>
      <c r="AA1" s="14" t="s">
        <v>43</v>
      </c>
      <c r="AB1" s="14" t="s">
        <v>44</v>
      </c>
      <c r="AC1" s="14" t="s">
        <v>18</v>
      </c>
      <c r="AD1" s="14" t="s">
        <v>45</v>
      </c>
      <c r="AE1" s="14" t="s">
        <v>5</v>
      </c>
      <c r="AF1" s="14" t="s">
        <v>46</v>
      </c>
      <c r="AG1" s="14" t="s">
        <v>47</v>
      </c>
      <c r="AH1" s="14" t="s">
        <v>48</v>
      </c>
      <c r="AI1" s="29" t="s">
        <v>6</v>
      </c>
      <c r="AJ1" s="18" t="s">
        <v>49</v>
      </c>
      <c r="AK1" s="19" t="s">
        <v>50</v>
      </c>
      <c r="AL1" s="19" t="s">
        <v>51</v>
      </c>
      <c r="AM1" s="14" t="s">
        <v>52</v>
      </c>
      <c r="AN1" s="14" t="s">
        <v>53</v>
      </c>
      <c r="AO1" s="14" t="s">
        <v>54</v>
      </c>
      <c r="AP1" s="14" t="s">
        <v>55</v>
      </c>
      <c r="AQ1" s="14" t="s">
        <v>56</v>
      </c>
      <c r="AR1" s="14" t="s">
        <v>57</v>
      </c>
      <c r="AS1" s="14" t="s">
        <v>58</v>
      </c>
      <c r="AT1" s="14" t="s">
        <v>59</v>
      </c>
      <c r="AU1" s="14" t="s">
        <v>60</v>
      </c>
      <c r="AV1" s="14" t="s">
        <v>61</v>
      </c>
      <c r="AW1" s="14" t="s">
        <v>62</v>
      </c>
      <c r="AX1" s="14" t="s">
        <v>63</v>
      </c>
      <c r="AY1" s="14" t="s">
        <v>64</v>
      </c>
      <c r="AZ1" s="14" t="s">
        <v>65</v>
      </c>
      <c r="BA1" s="13" t="s">
        <v>66</v>
      </c>
    </row>
    <row r="2" spans="1:53" s="27" customFormat="1" ht="12.75" x14ac:dyDescent="0.2">
      <c r="A2" s="24"/>
      <c r="B2" s="25" t="s">
        <v>68</v>
      </c>
      <c r="C2" s="25" t="str">
        <f>MID(ExpGrid!A2,1,1)</f>
        <v>2</v>
      </c>
      <c r="D2" s="26" t="str">
        <f>MID(ExpGrid!A2,2,20)</f>
        <v>002I3CO244BX</v>
      </c>
      <c r="E2" s="26"/>
      <c r="F2" s="26"/>
      <c r="G2" s="26"/>
      <c r="H2" s="26"/>
      <c r="I2" s="25"/>
      <c r="J2" s="26"/>
      <c r="K2" s="25"/>
      <c r="L2" s="25"/>
      <c r="M2" s="25"/>
      <c r="N2" s="25"/>
      <c r="O2" s="25"/>
      <c r="P2" s="26"/>
      <c r="Q2" s="26"/>
      <c r="R2" s="26" t="str">
        <f>ExpGrid!F2</f>
        <v>UD</v>
      </c>
      <c r="S2" s="25" t="str">
        <f>ExpGrid!F2</f>
        <v>UD</v>
      </c>
      <c r="T2" s="26" t="str">
        <f>ExpGrid!E2</f>
        <v>EUR</v>
      </c>
      <c r="U2" s="25">
        <f>ExpGrid!C2</f>
        <v>100</v>
      </c>
      <c r="V2" s="25">
        <f>ExpGrid!I2</f>
        <v>20</v>
      </c>
      <c r="W2" s="25"/>
      <c r="X2" s="25"/>
      <c r="Y2" s="25"/>
      <c r="Z2" s="25"/>
      <c r="AA2" s="25"/>
      <c r="AB2" s="25"/>
      <c r="AC2" s="25"/>
      <c r="AD2" s="25"/>
      <c r="AE2" s="25" t="str">
        <f>ExpGrid!H2</f>
        <v>H3</v>
      </c>
      <c r="AF2" s="25" t="str">
        <f>ExpGrid!G2</f>
        <v>UD</v>
      </c>
      <c r="AG2" s="25" t="str">
        <f>ExpGrid!D2</f>
        <v>EUR</v>
      </c>
      <c r="AH2" s="25"/>
      <c r="AI2" s="29">
        <f>ExpGrid!L2</f>
        <v>112</v>
      </c>
      <c r="AJ2" s="25"/>
      <c r="AK2" s="26"/>
      <c r="AL2" s="26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4" t="s">
        <v>18</v>
      </c>
    </row>
    <row r="3" spans="1:53" s="21" customFormat="1" ht="12.75" x14ac:dyDescent="0.2">
      <c r="A3" s="24"/>
      <c r="B3" s="25" t="s">
        <v>68</v>
      </c>
      <c r="C3" s="25" t="str">
        <f>MID(ExpGrid!A3,1,1)</f>
        <v>2</v>
      </c>
      <c r="D3" s="26" t="str">
        <f>MID(ExpGrid!A3,2,20)</f>
        <v>HACBSTDRCX58</v>
      </c>
      <c r="E3" s="26"/>
      <c r="F3" s="26"/>
      <c r="G3" s="26"/>
      <c r="H3" s="26"/>
      <c r="I3" s="25"/>
      <c r="J3" s="26"/>
      <c r="K3" s="25"/>
      <c r="L3" s="25"/>
      <c r="M3" s="25"/>
      <c r="N3" s="25"/>
      <c r="O3" s="25"/>
      <c r="P3" s="26"/>
      <c r="Q3" s="26"/>
      <c r="R3" s="26" t="str">
        <f>ExpGrid!F3</f>
        <v>MT</v>
      </c>
      <c r="S3" s="25" t="str">
        <f>ExpGrid!F3</f>
        <v>MT</v>
      </c>
      <c r="T3" s="26" t="str">
        <f>ExpGrid!E3</f>
        <v>EUR</v>
      </c>
      <c r="U3" s="25">
        <f>ExpGrid!C3</f>
        <v>555</v>
      </c>
      <c r="V3" s="25">
        <f>ExpGrid!I3</f>
        <v>20</v>
      </c>
      <c r="W3" s="25"/>
      <c r="X3" s="25"/>
      <c r="Y3" s="25"/>
      <c r="Z3" s="25"/>
      <c r="AA3" s="25"/>
      <c r="AB3" s="25"/>
      <c r="AC3" s="25"/>
      <c r="AD3" s="25"/>
      <c r="AE3" s="25" t="str">
        <f>ExpGrid!H3</f>
        <v>H3</v>
      </c>
      <c r="AF3" s="25" t="str">
        <f>ExpGrid!G3</f>
        <v>MT</v>
      </c>
      <c r="AG3" s="25" t="str">
        <f>ExpGrid!D3</f>
        <v>EUR</v>
      </c>
      <c r="AH3" s="25"/>
      <c r="AI3" s="29">
        <f>ExpGrid!L3</f>
        <v>621.59999999999991</v>
      </c>
      <c r="AJ3" s="25"/>
      <c r="AK3" s="26"/>
      <c r="AL3" s="26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4" t="s">
        <v>18</v>
      </c>
    </row>
    <row r="4" spans="1:53" s="21" customFormat="1" ht="12.75" x14ac:dyDescent="0.2">
      <c r="A4" s="24"/>
      <c r="B4" s="25" t="s">
        <v>68</v>
      </c>
      <c r="C4" s="25" t="str">
        <f>MID(ExpGrid!A4,1,1)</f>
        <v>2</v>
      </c>
      <c r="D4" s="26" t="str">
        <f>MID(ExpGrid!A4,2,20)</f>
        <v>E1ZZZXX-----1</v>
      </c>
      <c r="E4" s="26"/>
      <c r="F4" s="26"/>
      <c r="G4" s="26"/>
      <c r="H4" s="26"/>
      <c r="I4" s="25"/>
      <c r="J4" s="26"/>
      <c r="K4" s="25"/>
      <c r="L4" s="25"/>
      <c r="M4" s="25"/>
      <c r="N4" s="25"/>
      <c r="O4" s="25"/>
      <c r="P4" s="26"/>
      <c r="Q4" s="26"/>
      <c r="R4" s="26" t="str">
        <f>ExpGrid!F4</f>
        <v>UD</v>
      </c>
      <c r="S4" s="25" t="str">
        <f>ExpGrid!F4</f>
        <v>UD</v>
      </c>
      <c r="T4" s="26" t="str">
        <f>ExpGrid!E4</f>
        <v>EUR</v>
      </c>
      <c r="U4" s="25">
        <f>ExpGrid!C4</f>
        <v>666</v>
      </c>
      <c r="V4" s="25">
        <f>ExpGrid!I4</f>
        <v>20</v>
      </c>
      <c r="W4" s="25"/>
      <c r="X4" s="25"/>
      <c r="Y4" s="25"/>
      <c r="Z4" s="25"/>
      <c r="AA4" s="25"/>
      <c r="AB4" s="25"/>
      <c r="AC4" s="25"/>
      <c r="AD4" s="25"/>
      <c r="AE4" s="25" t="str">
        <f>ExpGrid!H4</f>
        <v>H3</v>
      </c>
      <c r="AF4" s="25" t="str">
        <f>ExpGrid!G4</f>
        <v>UD</v>
      </c>
      <c r="AG4" s="25" t="str">
        <f>ExpGrid!D4</f>
        <v>EUR</v>
      </c>
      <c r="AH4" s="25"/>
      <c r="AI4" s="29">
        <f>ExpGrid!L4</f>
        <v>745.91999999999985</v>
      </c>
      <c r="AJ4" s="25"/>
      <c r="AK4" s="26"/>
      <c r="AL4" s="26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01CFB-D827-48AF-B1E5-57CB3A2DEF83}">
  <dimension ref="A1"/>
  <sheetViews>
    <sheetView workbookViewId="0">
      <selection sqref="A1:XFD1048576"/>
    </sheetView>
  </sheetViews>
  <sheetFormatPr baseColWidth="10" defaultRowHeight="10.5" x14ac:dyDescent="0.15"/>
  <cols>
    <col min="1" max="16384" width="12" style="23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ExpGrid</vt:lpstr>
      <vt:lpstr>TXT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vferr</dc:creator>
  <cp:lastModifiedBy>Vicente J. Ferrer Socarrades</cp:lastModifiedBy>
  <dcterms:created xsi:type="dcterms:W3CDTF">2022-04-14T10:03:25Z</dcterms:created>
  <dcterms:modified xsi:type="dcterms:W3CDTF">2022-04-14T11:56:31Z</dcterms:modified>
</cp:coreProperties>
</file>